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90" windowWidth="15570" windowHeight="10590"/>
  </bookViews>
  <sheets>
    <sheet name="остатки" sheetId="1" r:id="rId1"/>
  </sheets>
  <calcPr calcId="124519"/>
</workbook>
</file>

<file path=xl/calcChain.xml><?xml version="1.0" encoding="utf-8"?>
<calcChain xmlns="http://schemas.openxmlformats.org/spreadsheetml/2006/main">
  <c r="F26" i="1"/>
  <c r="G31"/>
  <c r="F31"/>
  <c r="H30"/>
  <c r="H31" s="1"/>
  <c r="G33"/>
  <c r="G29" s="1"/>
  <c r="F33"/>
  <c r="F29" s="1"/>
  <c r="H32"/>
  <c r="H33" s="1"/>
  <c r="H29" l="1"/>
  <c r="H25"/>
  <c r="G26" l="1"/>
  <c r="H23"/>
  <c r="G28" l="1"/>
  <c r="F28"/>
  <c r="H27"/>
  <c r="H28" s="1"/>
  <c r="H24" l="1"/>
  <c r="H22"/>
  <c r="H21"/>
  <c r="H20"/>
  <c r="G19"/>
  <c r="G34" s="1"/>
  <c r="F19"/>
  <c r="H18"/>
  <c r="H17"/>
  <c r="G14" l="1"/>
  <c r="G16"/>
  <c r="F34"/>
  <c r="F16"/>
  <c r="H26"/>
  <c r="H19"/>
  <c r="F14" l="1"/>
  <c r="H16"/>
  <c r="H34"/>
  <c r="H14" s="1"/>
</calcChain>
</file>

<file path=xl/sharedStrings.xml><?xml version="1.0" encoding="utf-8"?>
<sst xmlns="http://schemas.openxmlformats.org/spreadsheetml/2006/main" count="51" uniqueCount="45">
  <si>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</si>
  <si>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</si>
  <si>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</si>
  <si>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</si>
  <si>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</si>
  <si>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</si>
  <si>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</si>
  <si>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</si>
  <si>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</si>
  <si>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</si>
  <si>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</si>
  <si>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</si>
  <si>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</si>
  <si>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</si>
  <si>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</si>
  <si>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</si>
  <si>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</si>
  <si>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</si>
  <si>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</si>
  <si>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</si>
  <si>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</si>
  <si>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</si>
  <si>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</si>
  <si>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</si>
  <si>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</si>
  <si>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</si>
  <si>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</si>
  <si>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</si>
  <si>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</si>
  <si>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</si>
  <si>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</si>
  <si>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</si>
  <si>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</si>
  <si>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</si>
  <si>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</si>
  <si>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</si>
  <si>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>2330192040</t>
  </si>
  <si>
    <t>2330193969</t>
  </si>
  <si>
    <t xml:space="preserve">096 0705 2330190019244 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</si>
  <si>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</si>
  <si>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</si>
  <si>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</si>
  <si>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</si>
  <si>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 xml:space="preserve">096 1004 2330193969 122 </t>
  </si>
  <si>
    <t>на 01 января 2021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</si>
</sst>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49" fontId="22" fillId="0" borderId="1" xfId="1" quotePrefix="1" applyNumberFormat="1" applyFont="1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vertical="center" wrapText="1"/>
    </xf>
    <xf numFmtId="0" fontId="18" fillId="0" borderId="0" xfId="0" applyFont="1"/>
    <xf numFmtId="4" fontId="2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M32" sqref="M32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4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2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31" t="s">
        <v>17</v>
      </c>
      <c r="B5" s="31"/>
      <c r="C5" s="31"/>
      <c r="D5" s="31"/>
      <c r="E5" s="31"/>
      <c r="F5" s="31"/>
      <c r="G5" s="31"/>
      <c r="H5" s="31"/>
    </row>
    <row r="6" spans="1:11" ht="18.75">
      <c r="A6" s="31" t="s">
        <v>44</v>
      </c>
      <c r="B6" s="31"/>
      <c r="C6" s="31"/>
      <c r="D6" s="31"/>
      <c r="E6" s="31"/>
      <c r="F6" s="31"/>
      <c r="G6" s="31"/>
      <c r="H6" s="31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30" t="s">
        <v>0</v>
      </c>
      <c r="B8" s="30"/>
      <c r="C8" s="30"/>
      <c r="D8" s="30"/>
      <c r="E8" s="32" t="s">
        <v>16</v>
      </c>
      <c r="F8" s="32"/>
      <c r="G8" s="32"/>
      <c r="H8" s="32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30" t="s">
        <v>1</v>
      </c>
      <c r="B10" s="30"/>
      <c r="C10" s="30"/>
      <c r="D10" s="30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37" t="s">
        <v>2</v>
      </c>
      <c r="B12" s="37"/>
      <c r="C12" s="37"/>
      <c r="D12" s="37"/>
      <c r="E12" s="38" t="s">
        <v>22</v>
      </c>
      <c r="F12" s="27" t="s">
        <v>3</v>
      </c>
      <c r="G12" s="27" t="s">
        <v>24</v>
      </c>
      <c r="H12" s="28" t="s">
        <v>25</v>
      </c>
      <c r="I12" s="2"/>
      <c r="J12" s="2"/>
      <c r="K12" s="2"/>
    </row>
    <row r="13" spans="1:11" ht="64.5" customHeight="1">
      <c r="A13" s="37"/>
      <c r="B13" s="37"/>
      <c r="C13" s="37"/>
      <c r="D13" s="37"/>
      <c r="E13" s="38"/>
      <c r="F13" s="27"/>
      <c r="G13" s="27"/>
      <c r="H13" s="29"/>
      <c r="I13" s="2"/>
      <c r="J13" s="2"/>
      <c r="K13" s="2"/>
    </row>
    <row r="14" spans="1:11" s="20" customFormat="1">
      <c r="A14" s="39" t="s">
        <v>18</v>
      </c>
      <c r="B14" s="39"/>
      <c r="C14" s="39"/>
      <c r="D14" s="39"/>
      <c r="E14" s="19" t="s">
        <v>23</v>
      </c>
      <c r="F14" s="21">
        <f>F34</f>
        <v>17805</v>
      </c>
      <c r="G14" s="21">
        <f>G34</f>
        <v>17742.228000000003</v>
      </c>
      <c r="H14" s="21">
        <f>H34</f>
        <v>62.771999999997206</v>
      </c>
    </row>
    <row r="15" spans="1:11">
      <c r="A15" s="40" t="s">
        <v>19</v>
      </c>
      <c r="B15" s="40"/>
      <c r="C15" s="40"/>
      <c r="D15" s="40"/>
      <c r="E15" s="3"/>
      <c r="F15" s="22"/>
      <c r="G15" s="22"/>
      <c r="H15" s="22"/>
    </row>
    <row r="16" spans="1:11" s="16" customFormat="1" ht="15.75">
      <c r="A16" s="41" t="s">
        <v>20</v>
      </c>
      <c r="B16" s="41"/>
      <c r="C16" s="41"/>
      <c r="D16" s="41"/>
      <c r="E16" s="18" t="s">
        <v>42</v>
      </c>
      <c r="F16" s="21">
        <f>F26+F28+F19</f>
        <v>17702</v>
      </c>
      <c r="G16" s="21">
        <f>G26+G28+G19</f>
        <v>17639.228000000003</v>
      </c>
      <c r="H16" s="21">
        <f>H26+H28+H19</f>
        <v>62.771999999999593</v>
      </c>
    </row>
    <row r="17" spans="1:10">
      <c r="A17" s="40" t="s">
        <v>4</v>
      </c>
      <c r="B17" s="40"/>
      <c r="C17" s="40"/>
      <c r="D17" s="40"/>
      <c r="E17" s="13" t="s">
        <v>26</v>
      </c>
      <c r="F17" s="22">
        <v>9824.2000000000007</v>
      </c>
      <c r="G17" s="22">
        <v>9824.2000000000007</v>
      </c>
      <c r="H17" s="22">
        <f>F17-G17</f>
        <v>0</v>
      </c>
    </row>
    <row r="18" spans="1:10" ht="18.600000000000001" customHeight="1">
      <c r="A18" s="42" t="s">
        <v>5</v>
      </c>
      <c r="B18" s="43"/>
      <c r="C18" s="43"/>
      <c r="D18" s="44"/>
      <c r="E18" s="13" t="s">
        <v>27</v>
      </c>
      <c r="F18" s="22">
        <v>2912.68</v>
      </c>
      <c r="G18" s="22">
        <v>2912.59</v>
      </c>
      <c r="H18" s="22">
        <f t="shared" ref="H18:H24" si="0">F18-G18</f>
        <v>8.9999999999690772E-2</v>
      </c>
      <c r="J18" s="26"/>
    </row>
    <row r="19" spans="1:10" s="8" customFormat="1">
      <c r="A19" s="45" t="s">
        <v>21</v>
      </c>
      <c r="B19" s="46"/>
      <c r="C19" s="46"/>
      <c r="D19" s="47"/>
      <c r="E19" s="14" t="s">
        <v>28</v>
      </c>
      <c r="F19" s="23">
        <f>F17+F18</f>
        <v>12736.880000000001</v>
      </c>
      <c r="G19" s="23">
        <f t="shared" ref="G19:H19" si="1">G17+G18</f>
        <v>12736.79</v>
      </c>
      <c r="H19" s="23">
        <f t="shared" si="1"/>
        <v>8.9999999999690772E-2</v>
      </c>
    </row>
    <row r="20" spans="1:10" s="8" customFormat="1" ht="28.5" customHeight="1">
      <c r="A20" s="48" t="s">
        <v>6</v>
      </c>
      <c r="B20" s="48"/>
      <c r="C20" s="48"/>
      <c r="D20" s="48"/>
      <c r="E20" s="14" t="s">
        <v>29</v>
      </c>
      <c r="F20" s="23">
        <v>75.5</v>
      </c>
      <c r="G20" s="23">
        <v>75.427999999999997</v>
      </c>
      <c r="H20" s="23">
        <f t="shared" si="0"/>
        <v>7.2000000000002728E-2</v>
      </c>
    </row>
    <row r="21" spans="1:10" s="8" customFormat="1" ht="33" customHeight="1">
      <c r="A21" s="33" t="s">
        <v>8</v>
      </c>
      <c r="B21" s="33"/>
      <c r="C21" s="33"/>
      <c r="D21" s="33"/>
      <c r="E21" s="14" t="s">
        <v>30</v>
      </c>
      <c r="F21" s="23">
        <v>577.29999999999995</v>
      </c>
      <c r="G21" s="23">
        <v>577.02</v>
      </c>
      <c r="H21" s="23">
        <f t="shared" si="0"/>
        <v>0.27999999999997272</v>
      </c>
    </row>
    <row r="22" spans="1:10" s="8" customFormat="1" ht="30.6" customHeight="1">
      <c r="A22" s="34" t="s">
        <v>9</v>
      </c>
      <c r="B22" s="35"/>
      <c r="C22" s="35"/>
      <c r="D22" s="36"/>
      <c r="E22" s="14" t="s">
        <v>31</v>
      </c>
      <c r="F22" s="23">
        <v>0</v>
      </c>
      <c r="G22" s="23">
        <v>0</v>
      </c>
      <c r="H22" s="23">
        <f>F22-G22</f>
        <v>0</v>
      </c>
    </row>
    <row r="23" spans="1:10" s="8" customFormat="1" ht="38.450000000000003" customHeight="1">
      <c r="A23" s="49" t="s">
        <v>10</v>
      </c>
      <c r="B23" s="50"/>
      <c r="C23" s="50"/>
      <c r="D23" s="51"/>
      <c r="E23" s="14" t="s">
        <v>32</v>
      </c>
      <c r="F23" s="23">
        <v>4305.21</v>
      </c>
      <c r="G23" s="23">
        <v>4242.88</v>
      </c>
      <c r="H23" s="23">
        <f t="shared" si="0"/>
        <v>62.329999999999927</v>
      </c>
    </row>
    <row r="24" spans="1:10" ht="27.75" customHeight="1">
      <c r="A24" s="42" t="s">
        <v>11</v>
      </c>
      <c r="B24" s="43"/>
      <c r="C24" s="43"/>
      <c r="D24" s="44"/>
      <c r="E24" s="13" t="s">
        <v>33</v>
      </c>
      <c r="F24" s="22">
        <v>0</v>
      </c>
      <c r="G24" s="22">
        <v>0</v>
      </c>
      <c r="H24" s="22">
        <f t="shared" si="0"/>
        <v>0</v>
      </c>
    </row>
    <row r="25" spans="1:10" ht="27.6" customHeight="1">
      <c r="A25" s="42" t="s">
        <v>12</v>
      </c>
      <c r="B25" s="43"/>
      <c r="C25" s="43"/>
      <c r="D25" s="44"/>
      <c r="E25" s="13" t="s">
        <v>34</v>
      </c>
      <c r="F25" s="22">
        <v>7.11</v>
      </c>
      <c r="G25" s="22">
        <v>7.11</v>
      </c>
      <c r="H25" s="22">
        <f t="shared" ref="H25" si="2">F25-G25</f>
        <v>0</v>
      </c>
    </row>
    <row r="26" spans="1:10" s="20" customFormat="1">
      <c r="A26" s="39" t="s">
        <v>13</v>
      </c>
      <c r="B26" s="39"/>
      <c r="C26" s="39"/>
      <c r="D26" s="39"/>
      <c r="E26" s="18" t="s">
        <v>35</v>
      </c>
      <c r="F26" s="21">
        <f>SUM(F20:F25)</f>
        <v>4965.12</v>
      </c>
      <c r="G26" s="21">
        <f>SUM(G20:G25)</f>
        <v>4902.4380000000001</v>
      </c>
      <c r="H26" s="21">
        <f>SUM(H20:H25)</f>
        <v>62.681999999999903</v>
      </c>
    </row>
    <row r="27" spans="1:10" ht="27.6" customHeight="1">
      <c r="A27" s="42" t="s">
        <v>6</v>
      </c>
      <c r="B27" s="43"/>
      <c r="C27" s="43"/>
      <c r="D27" s="44"/>
      <c r="E27" s="13" t="s">
        <v>43</v>
      </c>
      <c r="F27" s="22">
        <v>0</v>
      </c>
      <c r="G27" s="22">
        <v>0</v>
      </c>
      <c r="H27" s="22">
        <f t="shared" ref="H27" si="3">F27-G27</f>
        <v>0</v>
      </c>
    </row>
    <row r="28" spans="1:10" s="20" customFormat="1">
      <c r="A28" s="39" t="s">
        <v>13</v>
      </c>
      <c r="B28" s="39"/>
      <c r="C28" s="39"/>
      <c r="D28" s="39"/>
      <c r="E28" s="18" t="s">
        <v>37</v>
      </c>
      <c r="F28" s="21">
        <f>SUM(F27)</f>
        <v>0</v>
      </c>
      <c r="G28" s="21">
        <f>SUM(G27)</f>
        <v>0</v>
      </c>
      <c r="H28" s="21">
        <f>SUM(H27)</f>
        <v>0</v>
      </c>
    </row>
    <row r="29" spans="1:10" s="17" customFormat="1" ht="38.25" customHeight="1">
      <c r="A29" s="53" t="s">
        <v>39</v>
      </c>
      <c r="B29" s="54"/>
      <c r="C29" s="54"/>
      <c r="D29" s="55"/>
      <c r="E29" s="15" t="s">
        <v>40</v>
      </c>
      <c r="F29" s="24">
        <f>F31+F33</f>
        <v>103</v>
      </c>
      <c r="G29" s="24">
        <f>G31+G33</f>
        <v>103</v>
      </c>
      <c r="H29" s="24">
        <f t="shared" ref="H29" si="4">H31+H33</f>
        <v>0</v>
      </c>
    </row>
    <row r="30" spans="1:10" ht="27.6" customHeight="1">
      <c r="A30" s="42" t="s">
        <v>7</v>
      </c>
      <c r="B30" s="43"/>
      <c r="C30" s="43"/>
      <c r="D30" s="44"/>
      <c r="E30" s="13" t="s">
        <v>41</v>
      </c>
      <c r="F30" s="22">
        <v>0</v>
      </c>
      <c r="G30" s="22">
        <v>0</v>
      </c>
      <c r="H30" s="22">
        <f t="shared" ref="H30" si="5">F30-G30</f>
        <v>0</v>
      </c>
    </row>
    <row r="31" spans="1:10">
      <c r="A31" s="52" t="s">
        <v>13</v>
      </c>
      <c r="B31" s="52"/>
      <c r="C31" s="52"/>
      <c r="D31" s="52"/>
      <c r="E31" s="14" t="s">
        <v>36</v>
      </c>
      <c r="F31" s="23">
        <f>SUM(F30)</f>
        <v>0</v>
      </c>
      <c r="G31" s="23">
        <f>SUM(G30)</f>
        <v>0</v>
      </c>
      <c r="H31" s="23">
        <f>SUM(H30)</f>
        <v>0</v>
      </c>
    </row>
    <row r="32" spans="1:10" ht="27.6" customHeight="1">
      <c r="A32" s="42" t="s">
        <v>7</v>
      </c>
      <c r="B32" s="43"/>
      <c r="C32" s="43"/>
      <c r="D32" s="44"/>
      <c r="E32" s="13" t="s">
        <v>38</v>
      </c>
      <c r="F32" s="22">
        <v>103</v>
      </c>
      <c r="G32" s="22">
        <v>103</v>
      </c>
      <c r="H32" s="22">
        <f t="shared" ref="H32" si="6">F32-G32</f>
        <v>0</v>
      </c>
    </row>
    <row r="33" spans="1:8">
      <c r="A33" s="52" t="s">
        <v>13</v>
      </c>
      <c r="B33" s="52"/>
      <c r="C33" s="52"/>
      <c r="D33" s="52"/>
      <c r="E33" s="14" t="s">
        <v>35</v>
      </c>
      <c r="F33" s="23">
        <f>SUM(F32)</f>
        <v>103</v>
      </c>
      <c r="G33" s="23">
        <f>SUM(G32)</f>
        <v>103</v>
      </c>
      <c r="H33" s="23">
        <f>SUM(H32)</f>
        <v>0</v>
      </c>
    </row>
    <row r="34" spans="1:8" ht="15.75">
      <c r="A34" s="41" t="s">
        <v>14</v>
      </c>
      <c r="B34" s="41"/>
      <c r="C34" s="41"/>
      <c r="D34" s="41"/>
      <c r="E34" s="18" t="s">
        <v>15</v>
      </c>
      <c r="F34" s="21">
        <f>F19+F26+F28+F31+F33</f>
        <v>17805</v>
      </c>
      <c r="G34" s="21">
        <f>G19+G26+G28+G31+G33</f>
        <v>17742.228000000003</v>
      </c>
      <c r="H34" s="21">
        <f>F34-G34</f>
        <v>62.771999999997206</v>
      </c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4"/>
      <c r="E36" s="1"/>
      <c r="F36" s="1"/>
      <c r="G36" s="1"/>
      <c r="H36" s="1"/>
    </row>
    <row r="37" spans="1:8">
      <c r="E37" s="1"/>
      <c r="F37" s="25"/>
      <c r="G37" s="1"/>
      <c r="H37" s="1"/>
    </row>
    <row r="38" spans="1:8">
      <c r="A38" s="4"/>
      <c r="B38" s="5"/>
      <c r="C38" s="5"/>
      <c r="D38" s="6"/>
      <c r="E38" s="1"/>
      <c r="F38" s="1"/>
      <c r="G38" s="1"/>
      <c r="H38" s="1"/>
    </row>
    <row r="39" spans="1:8">
      <c r="A39" s="7"/>
      <c r="B39" s="7"/>
      <c r="C39" s="7"/>
      <c r="D39" s="7"/>
      <c r="E39" s="1"/>
      <c r="F39" s="1"/>
      <c r="G39" s="1"/>
      <c r="H39" s="1"/>
    </row>
    <row r="40" spans="1:8" s="11" customFormat="1">
      <c r="A40" s="9"/>
      <c r="B40" s="10"/>
      <c r="C40" s="10"/>
      <c r="D40" s="9"/>
      <c r="E40" s="1"/>
      <c r="F40" s="1"/>
      <c r="G40" s="1"/>
      <c r="H40" s="1"/>
    </row>
    <row r="41" spans="1:8">
      <c r="A41" s="7"/>
      <c r="B41" s="7"/>
      <c r="C41" s="7"/>
      <c r="D41" s="7"/>
      <c r="E41" s="1"/>
      <c r="F41" s="1"/>
      <c r="G41" s="1"/>
      <c r="H41" s="1"/>
    </row>
    <row r="42" spans="1:8">
      <c r="A42" s="4"/>
      <c r="B42" s="5"/>
      <c r="C42" s="5"/>
      <c r="D42" s="6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</sheetData>
  <mergeCells count="31">
    <mergeCell ref="A34:D34"/>
    <mergeCell ref="A23:D23"/>
    <mergeCell ref="A24:D24"/>
    <mergeCell ref="A26:D26"/>
    <mergeCell ref="A28:D28"/>
    <mergeCell ref="A31:D31"/>
    <mergeCell ref="A27:D27"/>
    <mergeCell ref="A25:D25"/>
    <mergeCell ref="A32:D32"/>
    <mergeCell ref="A33:D33"/>
    <mergeCell ref="A29:D29"/>
    <mergeCell ref="A30:D30"/>
    <mergeCell ref="A21:D21"/>
    <mergeCell ref="A22:D22"/>
    <mergeCell ref="A12:D13"/>
    <mergeCell ref="E12:E13"/>
    <mergeCell ref="A14:D14"/>
    <mergeCell ref="A15:D15"/>
    <mergeCell ref="A16:D16"/>
    <mergeCell ref="A18:D18"/>
    <mergeCell ref="A19:D19"/>
    <mergeCell ref="A20:D20"/>
    <mergeCell ref="A17:D17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Шумигора Ирина Викторовна</cp:lastModifiedBy>
  <cp:lastPrinted>2021-01-12T06:32:58Z</cp:lastPrinted>
  <dcterms:created xsi:type="dcterms:W3CDTF">2013-12-18T08:18:23Z</dcterms:created>
  <dcterms:modified xsi:type="dcterms:W3CDTF">2021-01-12T06:32:59Z</dcterms:modified>
</cp:coreProperties>
</file>